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7795" windowHeight="12465" activeTab="0"/>
  </bookViews>
  <sheets>
    <sheet name="отчет год" sheetId="1" r:id="rId1"/>
  </sheets>
  <definedNames>
    <definedName name="_xlnm.Print_Titles" localSheetId="0">'отчет год'!$3:$3</definedName>
  </definedNames>
  <calcPr fullCalcOnLoad="1"/>
</workbook>
</file>

<file path=xl/sharedStrings.xml><?xml version="1.0" encoding="utf-8"?>
<sst xmlns="http://schemas.openxmlformats.org/spreadsheetml/2006/main" count="202" uniqueCount="200">
  <si>
    <t/>
  </si>
  <si>
    <t>(в рублях)</t>
  </si>
  <si>
    <t>Наименование</t>
  </si>
  <si>
    <t>Раздел, подраздел</t>
  </si>
  <si>
    <t>Бюджетные ассигнования в соответствии с уточненной бюджетной росписью расходов</t>
  </si>
  <si>
    <t>Исполнено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</si>
  <si>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</si>
  <si>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</si>
  <si>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</si>
  <si>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</si>
  <si>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</si>
  <si>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</si>
  <si>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</si>
  <si>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</si>
  <si>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</si>
  <si>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</si>
  <si>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</si>
  <si>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</si>
  <si>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</si>
  <si>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</si>
  <si>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Фундаментальные исследования</t>
  </si>
  <si>
    <t>0110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</si>
  <si>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</si>
  <si>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</si>
  <si>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</si>
  <si>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</si>
  <si>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</si>
  <si>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</si>
  <si>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</si>
  <si>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</si>
  <si>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</si>
  <si>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</si>
  <si>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</si>
  <si>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</si>
  <si>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</si>
  <si>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</si>
  <si>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</si>
  <si>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</si>
  <si>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</si>
  <si>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</si>
  <si>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</si>
  <si>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</si>
  <si>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</si>
  <si>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</si>
  <si>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</si>
  <si>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</si>
  <si>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</si>
  <si>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</si>
  <si>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</si>
  <si>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</si>
  <si>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</si>
  <si>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</si>
  <si>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</si>
  <si>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</si>
  <si>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</si>
  <si>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</si>
  <si>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</si>
  <si>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</si>
  <si>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</si>
  <si>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</si>
  <si>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</si>
  <si>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</si>
  <si>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</si>
  <si>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</si>
  <si>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</si>
  <si>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</si>
  <si>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</si>
  <si>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</si>
  <si>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</si>
  <si>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</si>
  <si>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</si>
  <si>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</si>
  <si>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</si>
  <si>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</si>
  <si>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</si>
  <si>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</si>
  <si>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</si>
  <si>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</si>
  <si>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</si>
  <si>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</si>
  <si>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</si>
  <si>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</si>
  <si>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</si>
  <si>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</si>
  <si>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</si>
  <si>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</si>
  <si>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</si>
  <si>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</si>
  <si>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</si>
  <si>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</si>
  <si>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</si>
  <si>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</si>
  <si>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</si>
  <si>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</si>
  <si>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</si>
  <si>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</si>
  <si>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</si>
  <si>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</si>
  <si>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</si>
  <si>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</si>
  <si>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</si>
  <si>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</si>
  <si>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</si>
  <si>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</si>
  <si>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</si>
  <si>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</si>
  <si>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</si>
  <si>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</si>
  <si>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</si>
  <si>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</si>
  <si>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</si>
  <si>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</si>
  <si>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</si>
  <si>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</si>
  <si>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</si>
  <si>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</si>
  <si>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</si>
  <si>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</si>
  <si>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</si>
  <si>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</si>
  <si>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</si>
  <si>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</si>
  <si>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</si>
  <si>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</si>
  <si>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</si>
  <si>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</si>
  <si>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</si>
  <si>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</si>
  <si>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</si>
  <si>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</si>
  <si>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</si>
  <si>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</si>
  <si>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</si>
  <si>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</si>
  <si>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</si>
  <si>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</si>
  <si>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</si>
  <si>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</si>
  <si>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</si>
  <si>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</si>
  <si>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</si>
  <si>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</si>
  <si>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</si>
  <si>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</si>
  <si>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</si>
  <si>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</si>
  <si>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</si>
  <si>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</si>
  <si>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</si>
  <si>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</si>
  <si>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</si>
  <si>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</si>
  <si>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</si>
  <si>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</si>
  <si>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</t>
  </si>
  <si>
    <t>% исполнения к первоначальному плану</t>
  </si>
  <si>
    <t>Пояснения различий между первоначально утвержденными бюджетными ассигнованиями и фактическими значениями (если отклонения составляют 5 % и более)</t>
  </si>
  <si>
    <t>Бюджетные ассигнования в соответствии с Законом Калужской области от 06.12.2018 № 419-ОЗ</t>
  </si>
  <si>
    <t>Бюджетные ассигнования в соответствии с Законом Калужской области от 06.12.2018 № 419-ОЗ (в ред. Закона от 05.12.2019 
№ 534-ОЗ)</t>
  </si>
  <si>
    <t>Увеличение связано с ростом количества командировок.</t>
  </si>
  <si>
    <t>Средства резервного фонда Правительства Калужской области выделялись по мере возникновения необходимости в выделении получателям данных средств и перераспределялись по соответствующим кодам функциональной классификации в соответствии с отраслевой принадлежностью.</t>
  </si>
  <si>
    <t>Расходы осуществлялись исходя из фактической потребности.</t>
  </si>
  <si>
    <t>Увеличение связано с выделением муниципальным образованиям Калужской области дополнительных средств областного бюджета на осуществление полномочий по государственной регистрации актов гражданского состояния.</t>
  </si>
  <si>
    <t>Финансирование осуществлялось по мере предоставления актов выполненных работ.</t>
  </si>
  <si>
    <t>Увеличение связано с дополнительным выделением средств федерального бюджета на поддержку сельскохозтоваропроизводителей и необходимостью обеспечения его софинансирования.</t>
  </si>
  <si>
    <t xml:space="preserve"> Увеличение в связи с дополнительным выделением   средств федерального бюджета на поддержку малого и среднего предпринимательства и необходимостью обеспечения его софинансирования, также необходимостью исполнения договорных обязательств по объектам строительства газификации. </t>
  </si>
  <si>
    <t>Увеличение связано с реализацией мероприятий по модернизации объектов водоснабжения, развития жилищного строительства, в том числе на строительство сетей инженерно-технического обеспечения и автомобильных дорог к земельным участкам.</t>
  </si>
  <si>
    <t>Увеличены расходы для предоставления субсидии на возмещение затрат по производству и выпуску социально значимых программ, в том числе освещению общественно значимых мероприятий, проводимых на территории Калужской области ООО «Телерадиокомпания «Ника».</t>
  </si>
  <si>
    <t>Средства выделялись в соответствии с порядком предоставления из областного бюджета муниципальным образованиям Калужской области дотаций на поддержку мер по обеспечению сбалансированности бюджетов</t>
  </si>
  <si>
    <t>Увеличена сумма расходов на выкуп дошкольных образовательных учреждений для выполнения условий соглашения с Министерством просвещения РФ по созданию новых мест для детей в возрасте до 3 лет, а также на выполнение Указов Президента РФ.</t>
  </si>
  <si>
    <t>Увеличена сумма расходов на выкуп и оснащение учреждения общего образования, а также на выполнение Указов Президента РФ.</t>
  </si>
  <si>
    <t>Увеличены расходы на организацию государственной аттестации, на мероприятия по повышению уровня финансовой грамотности населения.</t>
  </si>
  <si>
    <t>Уменьшение связано с перераспределением части расходов на приобретение музыкальных инструментов, оборудования и материалов для детских школ искусств по видам искусств и профессиональных образовательных организаций, находящихся в ведении органов государственной власти субъектов Российской Федерации или муниципальных образований в сфере культуры, на раздел 0704.</t>
  </si>
  <si>
    <t>Увеличение связано с выделением дополнительных средств областного бюджета на ремонты и развитие материально-технической базы учреждений культуры, проведение мероприятий в сфере культуры. Кроме того, в связи с дополнительным выделением из федерального бюджета средств на создание виртуальных концертных залов и модельных муниципальных библиотек в рамках национального проекта "Культура".</t>
  </si>
  <si>
    <t>В связи с реализаций мероприятий по строительству объектов культуры.</t>
  </si>
  <si>
    <t>Увеличение связано с выделением дополнительных средств областного бюджета на  укрепление материально-технической базы учреждений здравоохранения.</t>
  </si>
  <si>
    <t>Увеличение связано с выделением дополнительных средств областного бюджета  на приобретение автомобилей скорой медицинской помощи, а также на создание единой дежурной диспетчерской службы на базе ГБУЗ КО " РЦСМПМК".</t>
  </si>
  <si>
    <t>Увеличение связано с выделением дополнительных средств областного бюджета на оснащение и проведение ремонтных работ ГАУЗ КО "Калужский санаторий "Звездный".</t>
  </si>
  <si>
    <t>Уменьшение бюджетных ассигнований связано с уменьшением численности получателей мер социальной поддержки.</t>
  </si>
  <si>
    <t>Увеличение за счет перераспределения бюджетных ассигнований на укрепление материально-технической базы спортивных учреждений области.</t>
  </si>
  <si>
    <t>Увеличение в связи с необходимостью исполнения судебных решений в части обеспечения жильем отдельных категорий граждан.</t>
  </si>
  <si>
    <t>Увеличение связано с проведением мероприятий в области повышения правовой культуры избирателей.</t>
  </si>
  <si>
    <t xml:space="preserve">Расходы осуществлялись исходя из фактической потребности </t>
  </si>
  <si>
    <t>Увеличение связано с выделением дополнительных средств областного бюджета на приобретение и оснащение фельдшерско-акушерских пунктов, создание Центра амбулаторно-онкологической помощи на базе ГБУЗ КО "КОКОД" и приобретение вакцин.</t>
  </si>
  <si>
    <t>Финансирование строительства объектов спортивной инфраструктуры осуществлялось в соответствии с актами выполненных работ.</t>
  </si>
  <si>
    <t>Уменьшение связано с неосвоением средств по реализации мероприятия по экологической реабилитации Людиновского водохранилища.</t>
  </si>
  <si>
    <t>В связи с предоставлением  межбюджетных трансфертов из федерального бюджета в рамках региональных проектов на повышение эффективности службы занятости,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возраста, переобучение, повышение квалификации работников предприятий в целях поддержки занятости и повышения эффективности рынка труда.</t>
  </si>
  <si>
    <t xml:space="preserve">Увеличение связано с выделением дополнительных средств областного бюджета в связи с ростом количественного объема оказываемых услуг. </t>
  </si>
  <si>
    <t>Увеличение связано с дополнительным выделением из федерального бюджета средств на реализацию мероприятий федеральной целевой программы "Увековечение памяти погибших при защите Отечества на 2019-2024 годы", обеспечением софинансирования федеральных средств, а также поступлением средств федерального бюджета победителям Всероссийского конкурса лучших проектов создания конкурса лучших проектов создания комфортной городской среды.</t>
  </si>
  <si>
    <t xml:space="preserve">Увеличены расходы на региональный проект "Чистый воздух" под заявленную потребность, а также увеличены лимиты на проведение санитарно-оздоровительных мероприятий на особо охраняемых природных территориях. </t>
  </si>
  <si>
    <t>Увеличена сумма  расходов в связи с выделением средств из федерального бюджета на информационно - телекоммуникационную инфраструктуру, на оснащение материально-технической базы профучреждений, а также на выполнение Указов Президента РФ. Кроме того, перераспределена часть расходов на приобретение музыкальных инструментов, оборудования и материалов для детских школ искусств по видам искусств и профессиональных образовательных организаций, находящихся в ведении органов государственной власти субъектов Российской Федерации или муниципальных образований в сфере культуры, с раздела 0703.</t>
  </si>
  <si>
    <t>Увеличение связано с выделением дополнительных средств областного бюджета на приобретение лекарственных препаратов, на реализацию мероприятий по внедрению современных информационных систем в здравоохранении, на приобретение автотранспортных средств для доставки пациентов в межрайонные центры (отделения) для получения специализированной медицинской помощи и расходы на их содержание, на приобретение автомобилей для фельдшеров ФАПов, участковых терапевтов и врачей общей практики.</t>
  </si>
  <si>
    <t>Увеличение связано с выделением дополнительных средств областного бюджета в связи с ростом количественного объема оказываемых услуг.</t>
  </si>
  <si>
    <t>Увеличены расходы для предоставления субсидии на выполнение государственного задания ГАУ КО «Медиакорпорация «Калуга сегодня» и  ГБУ КО «Редакция газеты Калужской области «Весть», а также в целях усиления работы по подготовке и размещению информационных сообщений о событиях региона.</t>
  </si>
  <si>
    <t xml:space="preserve">Увеличение в связи с дополнительным поступлением средств из федерального бюджета и других бюджетов бюджетной системы Российской Федерации на строительство и ремонт дорог. </t>
  </si>
  <si>
    <t>Увеличение связано с реализацией мероприятий по цифровизации городского хозяйства.</t>
  </si>
  <si>
    <t>Увеличение связано с необходимостью завершения строительства технопарка.</t>
  </si>
  <si>
    <t>Увеличение связано с поступлением средств Фонда содействия реформирования ЖКХ на реализацию мероприятий по переселению граждан из аварийного жилищного фонда.</t>
  </si>
  <si>
    <t xml:space="preserve">Увеличение в связи с дополнительным размещением информационных сообщений о значимых политических, социально-экономических событиях и проектах нашего региона на новостных лентах ведущих региональных интернет изданий </t>
  </si>
  <si>
    <t>Сведения о фактически произведенных расходах областного бюджета по разделам и подразделам классификации расходов бюджетов в сравнении с запланированными значениями на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</si>
</sst>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4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color indexed="24"/>
      <name val="Times New Roman Cyr"/>
      <family val="1"/>
    </font>
    <font>
      <b/>
      <sz val="10"/>
      <name val="Times New Roman Cyr"/>
      <family val="1"/>
    </font>
    <font>
      <b/>
      <sz val="12"/>
      <color indexed="32"/>
      <name val="Arial Cyr"/>
      <family val="2"/>
    </font>
    <font>
      <sz val="12"/>
      <color indexed="32"/>
      <name val="Arial Cyr"/>
      <family val="2"/>
    </font>
    <font>
      <i/>
      <sz val="11"/>
      <color indexed="32"/>
      <name val="Arial Cyr"/>
      <family val="2"/>
    </font>
    <font>
      <sz val="12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.5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medium"/>
      <bottom style="thin">
        <color rgb="FF000000"/>
      </bottom>
    </border>
    <border>
      <left style="thin"/>
      <right style="thin"/>
      <top style="medium"/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 style="thin"/>
      <right style="medium"/>
      <top style="thin">
        <color rgb="FF000000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medium"/>
      <top style="thin">
        <color rgb="FF000000"/>
      </top>
      <bottom style="thin"/>
    </border>
  </borders>
  <cellStyleXfs count="70">
    <xf numFmtId="0" fontId="0" fillId="0" borderId="0">
      <alignment vertical="top" wrapText="1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>
      <alignment horizontal="center" vertical="center" wrapText="1"/>
      <protection/>
    </xf>
    <xf numFmtId="0" fontId="39" fillId="0" borderId="2">
      <alignment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3" applyNumberFormat="0" applyAlignment="0" applyProtection="0"/>
    <xf numFmtId="0" fontId="41" fillId="28" borderId="4" applyNumberFormat="0" applyAlignment="0" applyProtection="0"/>
    <xf numFmtId="0" fontId="42" fillId="28" borderId="3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2" fontId="4" fillId="0" borderId="8">
      <alignment wrapText="1"/>
      <protection/>
    </xf>
    <xf numFmtId="172" fontId="5" fillId="0" borderId="9" applyBorder="0">
      <alignment wrapText="1"/>
      <protection/>
    </xf>
    <xf numFmtId="172" fontId="6" fillId="0" borderId="9" applyBorder="0">
      <alignment wrapText="1"/>
      <protection/>
    </xf>
    <xf numFmtId="0" fontId="46" fillId="0" borderId="10" applyNumberFormat="0" applyFill="0" applyAlignment="0" applyProtection="0"/>
    <xf numFmtId="0" fontId="47" fillId="29" borderId="1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top" wrapText="1"/>
      <protection/>
    </xf>
    <xf numFmtId="170" fontId="0" fillId="0" borderId="0">
      <alignment vertical="top" wrapText="1"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36" fillId="32" borderId="12" applyNumberFormat="0" applyFont="0" applyAlignment="0" applyProtection="0"/>
    <xf numFmtId="9" fontId="36" fillId="0" borderId="0" applyFont="0" applyFill="0" applyBorder="0" applyAlignment="0" applyProtection="0"/>
    <xf numFmtId="0" fontId="52" fillId="0" borderId="13" applyNumberFormat="0" applyFill="0" applyAlignment="0" applyProtection="0"/>
    <xf numFmtId="1" fontId="2" fillId="0" borderId="0">
      <alignment/>
      <protection/>
    </xf>
    <xf numFmtId="0" fontId="53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69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49" fontId="3" fillId="0" borderId="16" xfId="65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 horizontal="center" vertical="top" wrapText="1"/>
    </xf>
    <xf numFmtId="0" fontId="56" fillId="0" borderId="17" xfId="0" applyFont="1" applyFill="1" applyBorder="1" applyAlignment="1">
      <alignment horizontal="center" vertical="top" wrapText="1"/>
    </xf>
    <xf numFmtId="0" fontId="56" fillId="0" borderId="18" xfId="0" applyFont="1" applyFill="1" applyBorder="1" applyAlignment="1">
      <alignment horizontal="center" vertical="top" wrapText="1"/>
    </xf>
    <xf numFmtId="0" fontId="38" fillId="34" borderId="19" xfId="0" applyFont="1" applyFill="1" applyBorder="1" applyAlignment="1">
      <alignment wrapText="1"/>
    </xf>
    <xf numFmtId="0" fontId="38" fillId="0" borderId="20" xfId="0" applyFont="1" applyFill="1" applyBorder="1" applyAlignment="1">
      <alignment horizontal="center" wrapText="1"/>
    </xf>
    <xf numFmtId="4" fontId="38" fillId="0" borderId="21" xfId="0" applyNumberFormat="1" applyFont="1" applyFill="1" applyBorder="1" applyAlignment="1">
      <alignment horizontal="right" wrapText="1"/>
    </xf>
    <xf numFmtId="4" fontId="38" fillId="0" borderId="22" xfId="0" applyNumberFormat="1" applyFont="1" applyFill="1" applyBorder="1" applyAlignment="1">
      <alignment horizontal="right" wrapText="1"/>
    </xf>
    <xf numFmtId="4" fontId="38" fillId="0" borderId="23" xfId="0" applyNumberFormat="1" applyFont="1" applyFill="1" applyBorder="1" applyAlignment="1">
      <alignment horizontal="right" wrapText="1"/>
    </xf>
    <xf numFmtId="4" fontId="38" fillId="0" borderId="24" xfId="0" applyNumberFormat="1" applyFont="1" applyFill="1" applyBorder="1" applyAlignment="1">
      <alignment horizontal="right" wrapText="1"/>
    </xf>
    <xf numFmtId="0" fontId="57" fillId="0" borderId="25" xfId="0" applyFont="1" applyFill="1" applyBorder="1" applyAlignment="1">
      <alignment wrapText="1"/>
    </xf>
    <xf numFmtId="0" fontId="57" fillId="0" borderId="1" xfId="0" applyFont="1" applyFill="1" applyBorder="1" applyAlignment="1">
      <alignment horizontal="center" wrapText="1"/>
    </xf>
    <xf numFmtId="4" fontId="57" fillId="0" borderId="26" xfId="0" applyNumberFormat="1" applyFont="1" applyFill="1" applyBorder="1" applyAlignment="1">
      <alignment horizontal="right" wrapText="1"/>
    </xf>
    <xf numFmtId="4" fontId="57" fillId="0" borderId="27" xfId="0" applyNumberFormat="1" applyFont="1" applyFill="1" applyBorder="1" applyAlignment="1">
      <alignment horizontal="right" wrapText="1"/>
    </xf>
    <xf numFmtId="0" fontId="38" fillId="34" borderId="25" xfId="0" applyFont="1" applyFill="1" applyBorder="1" applyAlignment="1">
      <alignment wrapText="1"/>
    </xf>
    <xf numFmtId="0" fontId="38" fillId="0" borderId="1" xfId="0" applyFont="1" applyFill="1" applyBorder="1" applyAlignment="1">
      <alignment horizontal="center" wrapText="1"/>
    </xf>
    <xf numFmtId="4" fontId="38" fillId="0" borderId="26" xfId="0" applyNumberFormat="1" applyFont="1" applyFill="1" applyBorder="1" applyAlignment="1">
      <alignment horizontal="right" wrapText="1"/>
    </xf>
    <xf numFmtId="4" fontId="38" fillId="0" borderId="27" xfId="0" applyNumberFormat="1" applyFont="1" applyFill="1" applyBorder="1" applyAlignment="1">
      <alignment horizontal="right" wrapText="1"/>
    </xf>
    <xf numFmtId="49" fontId="57" fillId="0" borderId="1" xfId="0" applyNumberFormat="1" applyFont="1" applyFill="1" applyBorder="1" applyAlignment="1">
      <alignment horizontal="center" wrapText="1"/>
    </xf>
    <xf numFmtId="0" fontId="57" fillId="0" borderId="28" xfId="0" applyFont="1" applyFill="1" applyBorder="1" applyAlignment="1">
      <alignment wrapText="1"/>
    </xf>
    <xf numFmtId="0" fontId="57" fillId="0" borderId="29" xfId="0" applyFont="1" applyFill="1" applyBorder="1" applyAlignment="1">
      <alignment horizontal="center" wrapText="1"/>
    </xf>
    <xf numFmtId="4" fontId="57" fillId="0" borderId="30" xfId="0" applyNumberFormat="1" applyFont="1" applyFill="1" applyBorder="1" applyAlignment="1">
      <alignment horizontal="right" wrapText="1"/>
    </xf>
    <xf numFmtId="4" fontId="57" fillId="0" borderId="31" xfId="0" applyNumberFormat="1" applyFont="1" applyFill="1" applyBorder="1" applyAlignment="1">
      <alignment horizontal="right" wrapText="1"/>
    </xf>
    <xf numFmtId="4" fontId="57" fillId="0" borderId="32" xfId="0" applyNumberFormat="1" applyFont="1" applyFill="1" applyBorder="1" applyAlignment="1">
      <alignment horizontal="right" wrapText="1"/>
    </xf>
    <xf numFmtId="0" fontId="58" fillId="0" borderId="14" xfId="0" applyFont="1" applyFill="1" applyBorder="1" applyAlignment="1">
      <alignment horizontal="right" wrapText="1"/>
    </xf>
    <xf numFmtId="0" fontId="59" fillId="0" borderId="15" xfId="0" applyFont="1" applyFill="1" applyBorder="1" applyAlignment="1">
      <alignment wrapText="1"/>
    </xf>
    <xf numFmtId="4" fontId="58" fillId="0" borderId="15" xfId="0" applyNumberFormat="1" applyFont="1" applyFill="1" applyBorder="1" applyAlignment="1">
      <alignment horizontal="right" wrapText="1"/>
    </xf>
    <xf numFmtId="4" fontId="58" fillId="0" borderId="17" xfId="0" applyNumberFormat="1" applyFont="1" applyFill="1" applyBorder="1" applyAlignment="1">
      <alignment horizontal="right" wrapText="1"/>
    </xf>
    <xf numFmtId="0" fontId="59" fillId="0" borderId="0" xfId="0" applyFont="1" applyFill="1" applyAlignment="1">
      <alignment vertical="top" wrapText="1"/>
    </xf>
    <xf numFmtId="4" fontId="38" fillId="0" borderId="21" xfId="0" applyNumberFormat="1" applyFont="1" applyFill="1" applyBorder="1" applyAlignment="1">
      <alignment wrapText="1"/>
    </xf>
    <xf numFmtId="4" fontId="57" fillId="0" borderId="33" xfId="0" applyNumberFormat="1" applyFont="1" applyFill="1" applyBorder="1" applyAlignment="1">
      <alignment wrapText="1"/>
    </xf>
    <xf numFmtId="4" fontId="38" fillId="0" borderId="26" xfId="0" applyNumberFormat="1" applyFont="1" applyFill="1" applyBorder="1" applyAlignment="1">
      <alignment wrapText="1"/>
    </xf>
    <xf numFmtId="4" fontId="57" fillId="0" borderId="34" xfId="0" applyNumberFormat="1" applyFont="1" applyFill="1" applyBorder="1" applyAlignment="1">
      <alignment wrapText="1"/>
    </xf>
    <xf numFmtId="4" fontId="58" fillId="0" borderId="15" xfId="0" applyNumberFormat="1" applyFont="1" applyFill="1" applyBorder="1" applyAlignment="1">
      <alignment wrapText="1"/>
    </xf>
    <xf numFmtId="0" fontId="55" fillId="0" borderId="35" xfId="34" applyNumberFormat="1" applyFont="1" applyBorder="1" applyAlignment="1" applyProtection="1">
      <alignment horizontal="center" vertical="center" wrapText="1"/>
      <protection/>
    </xf>
    <xf numFmtId="4" fontId="60" fillId="0" borderId="36" xfId="0" applyNumberFormat="1" applyFont="1" applyFill="1" applyBorder="1" applyAlignment="1">
      <alignment horizontal="right" wrapText="1"/>
    </xf>
    <xf numFmtId="4" fontId="60" fillId="0" borderId="37" xfId="0" applyNumberFormat="1" applyFont="1" applyFill="1" applyBorder="1" applyAlignment="1">
      <alignment horizontal="justify" wrapText="1"/>
    </xf>
    <xf numFmtId="4" fontId="61" fillId="0" borderId="37" xfId="0" applyNumberFormat="1" applyFont="1" applyFill="1" applyBorder="1" applyAlignment="1">
      <alignment horizontal="justify" wrapText="1"/>
    </xf>
    <xf numFmtId="4" fontId="61" fillId="0" borderId="36" xfId="0" applyNumberFormat="1" applyFont="1" applyFill="1" applyBorder="1" applyAlignment="1">
      <alignment horizontal="right" wrapText="1"/>
    </xf>
    <xf numFmtId="4" fontId="60" fillId="0" borderId="36" xfId="0" applyNumberFormat="1" applyFont="1" applyFill="1" applyBorder="1" applyAlignment="1">
      <alignment horizontal="left" wrapText="1"/>
    </xf>
    <xf numFmtId="0" fontId="60" fillId="0" borderId="38" xfId="0" applyFont="1" applyBorder="1" applyAlignment="1" applyProtection="1">
      <alignment wrapText="1"/>
      <protection locked="0"/>
    </xf>
    <xf numFmtId="4" fontId="60" fillId="0" borderId="36" xfId="0" applyNumberFormat="1" applyFont="1" applyFill="1" applyBorder="1" applyAlignment="1">
      <alignment wrapText="1"/>
    </xf>
    <xf numFmtId="4" fontId="60" fillId="34" borderId="36" xfId="0" applyNumberFormat="1" applyFont="1" applyFill="1" applyBorder="1" applyAlignment="1">
      <alignment wrapText="1"/>
    </xf>
    <xf numFmtId="4" fontId="62" fillId="0" borderId="36" xfId="0" applyNumberFormat="1" applyFont="1" applyFill="1" applyBorder="1" applyAlignment="1">
      <alignment horizontal="left" wrapText="1"/>
    </xf>
    <xf numFmtId="4" fontId="62" fillId="0" borderId="39" xfId="0" applyNumberFormat="1" applyFont="1" applyFill="1" applyBorder="1" applyAlignment="1">
      <alignment horizontal="left" wrapText="1"/>
    </xf>
    <xf numFmtId="4" fontId="62" fillId="0" borderId="24" xfId="0" applyNumberFormat="1" applyFont="1" applyFill="1" applyBorder="1" applyAlignment="1">
      <alignment horizontal="left" wrapText="1"/>
    </xf>
    <xf numFmtId="4" fontId="62" fillId="0" borderId="40" xfId="0" applyNumberFormat="1" applyFont="1" applyFill="1" applyBorder="1" applyAlignment="1">
      <alignment horizontal="left" wrapText="1"/>
    </xf>
    <xf numFmtId="4" fontId="60" fillId="0" borderId="36" xfId="0" applyNumberFormat="1" applyFont="1" applyFill="1" applyBorder="1" applyAlignment="1">
      <alignment horizontal="left" vertical="top" wrapText="1"/>
    </xf>
    <xf numFmtId="49" fontId="8" fillId="0" borderId="38" xfId="59" applyNumberFormat="1" applyFont="1" applyBorder="1" applyAlignment="1" applyProtection="1">
      <alignment wrapText="1"/>
      <protection locked="0"/>
    </xf>
    <xf numFmtId="0" fontId="57" fillId="0" borderId="19" xfId="0" applyFont="1" applyFill="1" applyBorder="1" applyAlignment="1">
      <alignment wrapText="1"/>
    </xf>
    <xf numFmtId="0" fontId="57" fillId="0" borderId="20" xfId="0" applyFont="1" applyFill="1" applyBorder="1" applyAlignment="1">
      <alignment horizontal="center" wrapText="1"/>
    </xf>
    <xf numFmtId="4" fontId="57" fillId="0" borderId="41" xfId="0" applyNumberFormat="1" applyFont="1" applyFill="1" applyBorder="1" applyAlignment="1">
      <alignment wrapText="1"/>
    </xf>
    <xf numFmtId="4" fontId="57" fillId="0" borderId="42" xfId="0" applyNumberFormat="1" applyFont="1" applyFill="1" applyBorder="1" applyAlignment="1">
      <alignment horizontal="right" wrapText="1"/>
    </xf>
    <xf numFmtId="4" fontId="57" fillId="0" borderId="23" xfId="0" applyNumberFormat="1" applyFont="1" applyFill="1" applyBorder="1" applyAlignment="1">
      <alignment horizontal="right" wrapText="1"/>
    </xf>
    <xf numFmtId="4" fontId="60" fillId="0" borderId="24" xfId="0" applyNumberFormat="1" applyFont="1" applyFill="1" applyBorder="1" applyAlignment="1">
      <alignment wrapText="1"/>
    </xf>
    <xf numFmtId="0" fontId="57" fillId="0" borderId="43" xfId="0" applyFont="1" applyFill="1" applyBorder="1" applyAlignment="1">
      <alignment wrapText="1"/>
    </xf>
    <xf numFmtId="0" fontId="57" fillId="0" borderId="44" xfId="0" applyFont="1" applyFill="1" applyBorder="1" applyAlignment="1">
      <alignment horizontal="center" wrapText="1"/>
    </xf>
    <xf numFmtId="4" fontId="57" fillId="0" borderId="45" xfId="0" applyNumberFormat="1" applyFont="1" applyFill="1" applyBorder="1" applyAlignment="1">
      <alignment wrapText="1"/>
    </xf>
    <xf numFmtId="4" fontId="57" fillId="0" borderId="46" xfId="0" applyNumberFormat="1" applyFont="1" applyFill="1" applyBorder="1" applyAlignment="1">
      <alignment horizontal="right" wrapText="1"/>
    </xf>
    <xf numFmtId="4" fontId="57" fillId="0" borderId="47" xfId="0" applyNumberFormat="1" applyFont="1" applyFill="1" applyBorder="1" applyAlignment="1">
      <alignment horizontal="right" wrapText="1"/>
    </xf>
    <xf numFmtId="4" fontId="60" fillId="0" borderId="48" xfId="0" applyNumberFormat="1" applyFont="1" applyFill="1" applyBorder="1" applyAlignment="1">
      <alignment wrapText="1"/>
    </xf>
    <xf numFmtId="0" fontId="63" fillId="34" borderId="0" xfId="0" applyFont="1" applyFill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4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Г1" xfId="50"/>
    <cellStyle name="ЗГ2" xfId="51"/>
    <cellStyle name="ЗГ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J5" sqref="J5"/>
    </sheetView>
  </sheetViews>
  <sheetFormatPr defaultColWidth="9.33203125" defaultRowHeight="12.75"/>
  <cols>
    <col min="1" max="1" width="58.5" style="1" customWidth="1"/>
    <col min="2" max="2" width="11.16015625" style="1" customWidth="1"/>
    <col min="3" max="3" width="23.83203125" style="1" customWidth="1"/>
    <col min="4" max="4" width="24.5" style="1" customWidth="1"/>
    <col min="5" max="5" width="24" style="1" customWidth="1"/>
    <col min="6" max="6" width="23.83203125" style="1" customWidth="1"/>
    <col min="7" max="7" width="19.16015625" style="1" customWidth="1"/>
    <col min="8" max="8" width="58.83203125" style="1" customWidth="1"/>
    <col min="9" max="9" width="12.16015625" style="1" bestFit="1" customWidth="1"/>
    <col min="10" max="16384" width="9.33203125" style="1" customWidth="1"/>
  </cols>
  <sheetData>
    <row r="1" spans="1:8" ht="35.25" customHeight="1">
      <c r="A1" s="68" t="s">
        <v>199</v>
      </c>
      <c r="B1" s="68"/>
      <c r="C1" s="68"/>
      <c r="D1" s="68"/>
      <c r="E1" s="68"/>
      <c r="F1" s="68"/>
      <c r="G1" s="68"/>
      <c r="H1" s="68"/>
    </row>
    <row r="2" spans="1:8" ht="14.25" customHeight="1" thickBot="1">
      <c r="A2" s="1" t="s">
        <v>0</v>
      </c>
      <c r="D2" s="2"/>
      <c r="H2" s="2" t="s">
        <v>1</v>
      </c>
    </row>
    <row r="3" spans="1:8" ht="102.75" thickBot="1">
      <c r="A3" s="3" t="s">
        <v>2</v>
      </c>
      <c r="B3" s="4" t="s">
        <v>3</v>
      </c>
      <c r="C3" s="5" t="s">
        <v>157</v>
      </c>
      <c r="D3" s="5" t="s">
        <v>158</v>
      </c>
      <c r="E3" s="5" t="s">
        <v>4</v>
      </c>
      <c r="F3" s="5" t="s">
        <v>5</v>
      </c>
      <c r="G3" s="6" t="s">
        <v>155</v>
      </c>
      <c r="H3" s="41" t="s">
        <v>156</v>
      </c>
    </row>
    <row r="4" spans="1:8" ht="13.5" thickBot="1">
      <c r="A4" s="7">
        <v>1</v>
      </c>
      <c r="B4" s="8">
        <v>2</v>
      </c>
      <c r="C4" s="9">
        <v>3</v>
      </c>
      <c r="D4" s="9">
        <v>4</v>
      </c>
      <c r="E4" s="9">
        <v>5</v>
      </c>
      <c r="F4" s="10">
        <v>6</v>
      </c>
      <c r="G4" s="10">
        <v>7</v>
      </c>
      <c r="H4" s="9">
        <v>8</v>
      </c>
    </row>
    <row r="5" spans="1:8" ht="24" customHeight="1">
      <c r="A5" s="11" t="s">
        <v>6</v>
      </c>
      <c r="B5" s="12" t="s">
        <v>7</v>
      </c>
      <c r="C5" s="36">
        <f>SUM(C6:C14)</f>
        <v>6809202063.67</v>
      </c>
      <c r="D5" s="13">
        <f>SUM(D6:D14)</f>
        <v>3502191566.3100004</v>
      </c>
      <c r="E5" s="14">
        <f>SUM(E6:E14)</f>
        <v>1719507211.3700001</v>
      </c>
      <c r="F5" s="14">
        <f>SUM(F6:F14)</f>
        <v>1552907571.23</v>
      </c>
      <c r="G5" s="15">
        <f>F5/C5*100</f>
        <v>22.806013930992368</v>
      </c>
      <c r="H5" s="16"/>
    </row>
    <row r="6" spans="1:8" ht="47.25">
      <c r="A6" s="17" t="s">
        <v>8</v>
      </c>
      <c r="B6" s="18" t="s">
        <v>9</v>
      </c>
      <c r="C6" s="37">
        <v>4981040</v>
      </c>
      <c r="D6" s="19">
        <v>6337660</v>
      </c>
      <c r="E6" s="20">
        <v>5560200</v>
      </c>
      <c r="F6" s="20">
        <v>5181816.05</v>
      </c>
      <c r="G6" s="20">
        <f>F6/C6*100</f>
        <v>104.03080581565295</v>
      </c>
      <c r="H6" s="46"/>
    </row>
    <row r="7" spans="1:8" ht="63">
      <c r="A7" s="17" t="s">
        <v>10</v>
      </c>
      <c r="B7" s="18" t="s">
        <v>11</v>
      </c>
      <c r="C7" s="37">
        <v>121446000</v>
      </c>
      <c r="D7" s="19">
        <v>130777105.8</v>
      </c>
      <c r="E7" s="20">
        <v>130726424.72</v>
      </c>
      <c r="F7" s="20">
        <v>119985573.85</v>
      </c>
      <c r="G7" s="20">
        <f aca="true" t="shared" si="0" ref="G7:G70">F7/C7*100</f>
        <v>98.79746871037332</v>
      </c>
      <c r="H7" s="42"/>
    </row>
    <row r="8" spans="1:8" ht="73.5" customHeight="1">
      <c r="A8" s="17" t="s">
        <v>12</v>
      </c>
      <c r="B8" s="18" t="s">
        <v>13</v>
      </c>
      <c r="C8" s="37">
        <v>170297156</v>
      </c>
      <c r="D8" s="19">
        <v>195633102</v>
      </c>
      <c r="E8" s="20">
        <v>213265082</v>
      </c>
      <c r="F8" s="20">
        <v>212448035.11</v>
      </c>
      <c r="G8" s="20">
        <f t="shared" si="0"/>
        <v>124.75136995828633</v>
      </c>
      <c r="H8" s="46" t="s">
        <v>159</v>
      </c>
    </row>
    <row r="9" spans="1:8" ht="15.75">
      <c r="A9" s="17" t="s">
        <v>14</v>
      </c>
      <c r="B9" s="18" t="s">
        <v>15</v>
      </c>
      <c r="C9" s="37">
        <v>182204200</v>
      </c>
      <c r="D9" s="19">
        <v>186818804.05</v>
      </c>
      <c r="E9" s="20">
        <v>186871904.05</v>
      </c>
      <c r="F9" s="20">
        <v>186426978.55</v>
      </c>
      <c r="G9" s="20">
        <f t="shared" si="0"/>
        <v>102.31760768961418</v>
      </c>
      <c r="H9" s="42"/>
    </row>
    <row r="10" spans="1:8" ht="47.25">
      <c r="A10" s="17" t="s">
        <v>16</v>
      </c>
      <c r="B10" s="18" t="s">
        <v>17</v>
      </c>
      <c r="C10" s="37">
        <v>217544761</v>
      </c>
      <c r="D10" s="19">
        <v>211446293.04</v>
      </c>
      <c r="E10" s="20">
        <v>212308975.31</v>
      </c>
      <c r="F10" s="20">
        <v>207915297.59</v>
      </c>
      <c r="G10" s="20">
        <f t="shared" si="0"/>
        <v>95.57357144996934</v>
      </c>
      <c r="H10" s="42"/>
    </row>
    <row r="11" spans="1:8" ht="31.5">
      <c r="A11" s="17" t="s">
        <v>18</v>
      </c>
      <c r="B11" s="18" t="s">
        <v>19</v>
      </c>
      <c r="C11" s="37">
        <v>71395600</v>
      </c>
      <c r="D11" s="19">
        <v>74200525.85</v>
      </c>
      <c r="E11" s="20">
        <v>75192813.85</v>
      </c>
      <c r="F11" s="20">
        <v>74902994.5</v>
      </c>
      <c r="G11" s="20">
        <f t="shared" si="0"/>
        <v>104.91261996537602</v>
      </c>
      <c r="H11" s="46" t="s">
        <v>181</v>
      </c>
    </row>
    <row r="12" spans="1:8" ht="15.75">
      <c r="A12" s="17" t="s">
        <v>20</v>
      </c>
      <c r="B12" s="18" t="s">
        <v>21</v>
      </c>
      <c r="C12" s="37">
        <v>5200000</v>
      </c>
      <c r="D12" s="19">
        <v>5200000</v>
      </c>
      <c r="E12" s="20">
        <v>5122100</v>
      </c>
      <c r="F12" s="20">
        <v>5087699</v>
      </c>
      <c r="G12" s="20">
        <f t="shared" si="0"/>
        <v>97.84036538461538</v>
      </c>
      <c r="H12" s="42"/>
    </row>
    <row r="13" spans="1:8" ht="105">
      <c r="A13" s="17" t="s">
        <v>22</v>
      </c>
      <c r="B13" s="18" t="s">
        <v>23</v>
      </c>
      <c r="C13" s="37">
        <v>40000000</v>
      </c>
      <c r="D13" s="19">
        <v>34379758</v>
      </c>
      <c r="E13" s="20">
        <v>33964101.1</v>
      </c>
      <c r="F13" s="20">
        <v>0</v>
      </c>
      <c r="G13" s="20">
        <f t="shared" si="0"/>
        <v>0</v>
      </c>
      <c r="H13" s="43" t="s">
        <v>160</v>
      </c>
    </row>
    <row r="14" spans="1:8" ht="30">
      <c r="A14" s="17" t="s">
        <v>24</v>
      </c>
      <c r="B14" s="18" t="s">
        <v>25</v>
      </c>
      <c r="C14" s="37">
        <v>5996133306.67</v>
      </c>
      <c r="D14" s="19">
        <v>2657398317.57</v>
      </c>
      <c r="E14" s="20">
        <v>856495610.34</v>
      </c>
      <c r="F14" s="20">
        <v>740959176.58</v>
      </c>
      <c r="G14" s="20">
        <f t="shared" si="0"/>
        <v>12.357283247118092</v>
      </c>
      <c r="H14" s="43" t="s">
        <v>161</v>
      </c>
    </row>
    <row r="15" spans="1:8" ht="26.25" customHeight="1">
      <c r="A15" s="21" t="s">
        <v>26</v>
      </c>
      <c r="B15" s="22" t="s">
        <v>27</v>
      </c>
      <c r="C15" s="38">
        <f>SUM(C16)</f>
        <v>31203300</v>
      </c>
      <c r="D15" s="23">
        <f>SUM(D16)</f>
        <v>31203300</v>
      </c>
      <c r="E15" s="24">
        <f>SUM(E16)</f>
        <v>31203300</v>
      </c>
      <c r="F15" s="24">
        <f>SUM(F16)</f>
        <v>26619664.45</v>
      </c>
      <c r="G15" s="24">
        <f t="shared" si="0"/>
        <v>85.31041412286521</v>
      </c>
      <c r="H15" s="44"/>
    </row>
    <row r="16" spans="1:8" ht="30">
      <c r="A16" s="17" t="s">
        <v>28</v>
      </c>
      <c r="B16" s="18" t="s">
        <v>29</v>
      </c>
      <c r="C16" s="37">
        <v>31203300</v>
      </c>
      <c r="D16" s="19">
        <v>31203300</v>
      </c>
      <c r="E16" s="20">
        <v>31203300</v>
      </c>
      <c r="F16" s="20">
        <v>26619664.45</v>
      </c>
      <c r="G16" s="20">
        <f t="shared" si="0"/>
        <v>85.31041412286521</v>
      </c>
      <c r="H16" s="43" t="s">
        <v>161</v>
      </c>
    </row>
    <row r="17" spans="1:8" ht="36.75" customHeight="1">
      <c r="A17" s="21" t="s">
        <v>30</v>
      </c>
      <c r="B17" s="22" t="s">
        <v>31</v>
      </c>
      <c r="C17" s="38">
        <f>SUM(C18:C21)</f>
        <v>373885800</v>
      </c>
      <c r="D17" s="23">
        <f>SUM(D18:D21)</f>
        <v>386372514.40999997</v>
      </c>
      <c r="E17" s="24">
        <f>SUM(E18:E21)</f>
        <v>386191814.21999997</v>
      </c>
      <c r="F17" s="24">
        <f>SUM(F18:F21)</f>
        <v>377725856.59000003</v>
      </c>
      <c r="G17" s="24">
        <f t="shared" si="0"/>
        <v>101.02706671127923</v>
      </c>
      <c r="H17" s="45"/>
    </row>
    <row r="18" spans="1:8" ht="75">
      <c r="A18" s="17" t="s">
        <v>32</v>
      </c>
      <c r="B18" s="18" t="s">
        <v>33</v>
      </c>
      <c r="C18" s="37">
        <v>81109400</v>
      </c>
      <c r="D18" s="19">
        <v>89028938</v>
      </c>
      <c r="E18" s="20">
        <v>89028938</v>
      </c>
      <c r="F18" s="20">
        <v>88990284.9</v>
      </c>
      <c r="G18" s="20">
        <f t="shared" si="0"/>
        <v>109.71636444111287</v>
      </c>
      <c r="H18" s="46" t="s">
        <v>162</v>
      </c>
    </row>
    <row r="19" spans="1:8" ht="54" customHeight="1">
      <c r="A19" s="17" t="s">
        <v>34</v>
      </c>
      <c r="B19" s="18" t="s">
        <v>35</v>
      </c>
      <c r="C19" s="37">
        <v>28303150</v>
      </c>
      <c r="D19" s="19">
        <v>23347902.32</v>
      </c>
      <c r="E19" s="20">
        <v>23337198.98</v>
      </c>
      <c r="F19" s="20">
        <v>22214454.53</v>
      </c>
      <c r="G19" s="20">
        <f t="shared" si="0"/>
        <v>78.48756951081417</v>
      </c>
      <c r="H19" s="43" t="s">
        <v>182</v>
      </c>
    </row>
    <row r="20" spans="1:8" ht="15.75">
      <c r="A20" s="17" t="s">
        <v>36</v>
      </c>
      <c r="B20" s="18" t="s">
        <v>37</v>
      </c>
      <c r="C20" s="37">
        <v>201310750</v>
      </c>
      <c r="D20" s="19">
        <v>205233861.14</v>
      </c>
      <c r="E20" s="20">
        <v>205063864.29</v>
      </c>
      <c r="F20" s="20">
        <v>203063616.38</v>
      </c>
      <c r="G20" s="20">
        <f t="shared" si="0"/>
        <v>100.87072666511847</v>
      </c>
      <c r="H20" s="42"/>
    </row>
    <row r="21" spans="1:8" ht="47.25">
      <c r="A21" s="17" t="s">
        <v>38</v>
      </c>
      <c r="B21" s="18" t="s">
        <v>39</v>
      </c>
      <c r="C21" s="37">
        <v>63162500</v>
      </c>
      <c r="D21" s="19">
        <v>68761812.95</v>
      </c>
      <c r="E21" s="20">
        <v>68761812.95</v>
      </c>
      <c r="F21" s="20">
        <v>63457500.78</v>
      </c>
      <c r="G21" s="20">
        <f t="shared" si="0"/>
        <v>100.46705051256679</v>
      </c>
      <c r="H21" s="42"/>
    </row>
    <row r="22" spans="1:8" ht="24" customHeight="1">
      <c r="A22" s="21" t="s">
        <v>40</v>
      </c>
      <c r="B22" s="22" t="s">
        <v>41</v>
      </c>
      <c r="C22" s="38">
        <f>SUM(C23:C31)</f>
        <v>13613513567.96</v>
      </c>
      <c r="D22" s="23">
        <f>SUM(D23:D31)</f>
        <v>21567565082.489998</v>
      </c>
      <c r="E22" s="24">
        <f>SUM(E23:E31)</f>
        <v>24221845890.3</v>
      </c>
      <c r="F22" s="24">
        <f>SUM(F23:F31)</f>
        <v>20040184625.37</v>
      </c>
      <c r="G22" s="24">
        <f t="shared" si="0"/>
        <v>147.20802624045163</v>
      </c>
      <c r="H22" s="45"/>
    </row>
    <row r="23" spans="1:8" ht="150">
      <c r="A23" s="17" t="s">
        <v>42</v>
      </c>
      <c r="B23" s="18" t="s">
        <v>43</v>
      </c>
      <c r="C23" s="37">
        <v>355695553</v>
      </c>
      <c r="D23" s="19">
        <v>407253612.16</v>
      </c>
      <c r="E23" s="20">
        <v>399684098.26</v>
      </c>
      <c r="F23" s="20">
        <v>375946036.42</v>
      </c>
      <c r="G23" s="20">
        <f t="shared" si="0"/>
        <v>105.6932068026164</v>
      </c>
      <c r="H23" s="54" t="s">
        <v>186</v>
      </c>
    </row>
    <row r="24" spans="1:8" ht="30">
      <c r="A24" s="17" t="s">
        <v>44</v>
      </c>
      <c r="B24" s="25" t="s">
        <v>45</v>
      </c>
      <c r="C24" s="37">
        <v>7764700</v>
      </c>
      <c r="D24" s="19">
        <v>4686606.25</v>
      </c>
      <c r="E24" s="20">
        <v>4026500</v>
      </c>
      <c r="F24" s="20">
        <v>4026500</v>
      </c>
      <c r="G24" s="20">
        <f t="shared" si="0"/>
        <v>51.85647867915052</v>
      </c>
      <c r="H24" s="49" t="s">
        <v>163</v>
      </c>
    </row>
    <row r="25" spans="1:8" ht="60">
      <c r="A25" s="17" t="s">
        <v>46</v>
      </c>
      <c r="B25" s="18" t="s">
        <v>47</v>
      </c>
      <c r="C25" s="37">
        <v>1702407484</v>
      </c>
      <c r="D25" s="19">
        <v>2779823202.76</v>
      </c>
      <c r="E25" s="20">
        <v>3440173511.26</v>
      </c>
      <c r="F25" s="20">
        <v>3342358354.89</v>
      </c>
      <c r="G25" s="20">
        <f t="shared" si="0"/>
        <v>196.33127710627474</v>
      </c>
      <c r="H25" s="55" t="s">
        <v>164</v>
      </c>
    </row>
    <row r="26" spans="1:8" ht="45">
      <c r="A26" s="17" t="s">
        <v>48</v>
      </c>
      <c r="B26" s="18" t="s">
        <v>49</v>
      </c>
      <c r="C26" s="37">
        <v>143503700</v>
      </c>
      <c r="D26" s="19">
        <v>182796820</v>
      </c>
      <c r="E26" s="20">
        <v>155836820</v>
      </c>
      <c r="F26" s="20">
        <v>43555073.8</v>
      </c>
      <c r="G26" s="20">
        <f t="shared" si="0"/>
        <v>30.351185230764084</v>
      </c>
      <c r="H26" s="48" t="s">
        <v>185</v>
      </c>
    </row>
    <row r="27" spans="1:8" ht="45">
      <c r="A27" s="17" t="s">
        <v>50</v>
      </c>
      <c r="B27" s="18" t="s">
        <v>51</v>
      </c>
      <c r="C27" s="37">
        <v>358342900</v>
      </c>
      <c r="D27" s="19">
        <v>395513260.16</v>
      </c>
      <c r="E27" s="20">
        <v>401536931.92</v>
      </c>
      <c r="F27" s="20">
        <v>400119139.98</v>
      </c>
      <c r="G27" s="20">
        <f t="shared" si="0"/>
        <v>111.6581743296714</v>
      </c>
      <c r="H27" s="51" t="s">
        <v>187</v>
      </c>
    </row>
    <row r="28" spans="1:8" ht="15.75">
      <c r="A28" s="17" t="s">
        <v>52</v>
      </c>
      <c r="B28" s="18" t="s">
        <v>53</v>
      </c>
      <c r="C28" s="37">
        <v>1146311640</v>
      </c>
      <c r="D28" s="19">
        <v>1208459735.07</v>
      </c>
      <c r="E28" s="20">
        <v>1317593573.31</v>
      </c>
      <c r="F28" s="20">
        <v>1183568629.73</v>
      </c>
      <c r="G28" s="20">
        <f t="shared" si="0"/>
        <v>103.25016238428846</v>
      </c>
      <c r="H28" s="46"/>
    </row>
    <row r="29" spans="1:8" ht="60">
      <c r="A29" s="17" t="s">
        <v>54</v>
      </c>
      <c r="B29" s="18" t="s">
        <v>55</v>
      </c>
      <c r="C29" s="37">
        <v>6063077027.55</v>
      </c>
      <c r="D29" s="19">
        <v>11801453111.3</v>
      </c>
      <c r="E29" s="20">
        <v>13830176020.75</v>
      </c>
      <c r="F29" s="20">
        <v>10281693437.47</v>
      </c>
      <c r="G29" s="20">
        <f t="shared" si="0"/>
        <v>169.57880282158777</v>
      </c>
      <c r="H29" s="55" t="s">
        <v>194</v>
      </c>
    </row>
    <row r="30" spans="1:8" ht="30">
      <c r="A30" s="17" t="s">
        <v>56</v>
      </c>
      <c r="B30" s="18" t="s">
        <v>57</v>
      </c>
      <c r="C30" s="37">
        <v>332685495.84</v>
      </c>
      <c r="D30" s="19">
        <v>674837908.5</v>
      </c>
      <c r="E30" s="20">
        <v>666304610.21</v>
      </c>
      <c r="F30" s="20">
        <v>537753129.3</v>
      </c>
      <c r="G30" s="20">
        <f t="shared" si="0"/>
        <v>161.64008831891613</v>
      </c>
      <c r="H30" s="46" t="s">
        <v>196</v>
      </c>
    </row>
    <row r="31" spans="1:8" ht="93" customHeight="1">
      <c r="A31" s="17" t="s">
        <v>58</v>
      </c>
      <c r="B31" s="18" t="s">
        <v>59</v>
      </c>
      <c r="C31" s="37">
        <v>3503725067.57</v>
      </c>
      <c r="D31" s="19">
        <v>4112740826.29</v>
      </c>
      <c r="E31" s="20">
        <v>4006513824.59</v>
      </c>
      <c r="F31" s="20">
        <v>3871164323.78</v>
      </c>
      <c r="G31" s="20">
        <f t="shared" si="0"/>
        <v>110.48710298678877</v>
      </c>
      <c r="H31" s="55" t="s">
        <v>165</v>
      </c>
    </row>
    <row r="32" spans="1:8" ht="20.25" customHeight="1">
      <c r="A32" s="21" t="s">
        <v>60</v>
      </c>
      <c r="B32" s="22" t="s">
        <v>61</v>
      </c>
      <c r="C32" s="38">
        <f>SUM(C33:C36)</f>
        <v>1452497843.33</v>
      </c>
      <c r="D32" s="23">
        <f>SUM(D33:D36)</f>
        <v>3066655635.11</v>
      </c>
      <c r="E32" s="24">
        <f>SUM(E33:E36)</f>
        <v>3114960115.55</v>
      </c>
      <c r="F32" s="24">
        <f>SUM(F33:F36)</f>
        <v>2819172953.41</v>
      </c>
      <c r="G32" s="24">
        <f t="shared" si="0"/>
        <v>194.09136931637417</v>
      </c>
      <c r="H32" s="45"/>
    </row>
    <row r="33" spans="1:8" ht="60">
      <c r="A33" s="62" t="s">
        <v>62</v>
      </c>
      <c r="B33" s="63" t="s">
        <v>63</v>
      </c>
      <c r="C33" s="64">
        <v>134816500</v>
      </c>
      <c r="D33" s="65">
        <v>500845781.67</v>
      </c>
      <c r="E33" s="66">
        <v>500845781.67</v>
      </c>
      <c r="F33" s="66">
        <v>372447151.5</v>
      </c>
      <c r="G33" s="66">
        <f t="shared" si="0"/>
        <v>276.26229096586843</v>
      </c>
      <c r="H33" s="67" t="s">
        <v>197</v>
      </c>
    </row>
    <row r="34" spans="1:8" ht="90">
      <c r="A34" s="56" t="s">
        <v>64</v>
      </c>
      <c r="B34" s="57" t="s">
        <v>65</v>
      </c>
      <c r="C34" s="58">
        <v>688552900</v>
      </c>
      <c r="D34" s="59">
        <v>1822265929.23</v>
      </c>
      <c r="E34" s="60">
        <v>1871237515.88</v>
      </c>
      <c r="F34" s="60">
        <v>1756938527.21</v>
      </c>
      <c r="G34" s="60">
        <f t="shared" si="0"/>
        <v>255.16391365282175</v>
      </c>
      <c r="H34" s="61" t="s">
        <v>166</v>
      </c>
    </row>
    <row r="35" spans="1:8" ht="150">
      <c r="A35" s="17" t="s">
        <v>66</v>
      </c>
      <c r="B35" s="18" t="s">
        <v>67</v>
      </c>
      <c r="C35" s="37">
        <v>468924743.33</v>
      </c>
      <c r="D35" s="19">
        <v>560063656.33</v>
      </c>
      <c r="E35" s="20">
        <v>559339886.11</v>
      </c>
      <c r="F35" s="20">
        <v>507632887.49</v>
      </c>
      <c r="G35" s="20">
        <f t="shared" si="0"/>
        <v>108.25466020093542</v>
      </c>
      <c r="H35" s="48" t="s">
        <v>188</v>
      </c>
    </row>
    <row r="36" spans="1:8" ht="48.75" customHeight="1">
      <c r="A36" s="17" t="s">
        <v>68</v>
      </c>
      <c r="B36" s="18" t="s">
        <v>69</v>
      </c>
      <c r="C36" s="37">
        <v>160203700</v>
      </c>
      <c r="D36" s="19">
        <v>183480267.88</v>
      </c>
      <c r="E36" s="20">
        <v>183536931.89</v>
      </c>
      <c r="F36" s="20">
        <v>182154387.21</v>
      </c>
      <c r="G36" s="20">
        <f t="shared" si="0"/>
        <v>113.70173548426162</v>
      </c>
      <c r="H36" s="48" t="s">
        <v>195</v>
      </c>
    </row>
    <row r="37" spans="1:8" ht="15.75">
      <c r="A37" s="21" t="s">
        <v>70</v>
      </c>
      <c r="B37" s="22" t="s">
        <v>71</v>
      </c>
      <c r="C37" s="38">
        <f>SUM(C38:C39)</f>
        <v>45257080</v>
      </c>
      <c r="D37" s="23">
        <f>SUM(D38:D39)</f>
        <v>52809290.58</v>
      </c>
      <c r="E37" s="24">
        <f>SUM(E38:E39)</f>
        <v>52078735.98</v>
      </c>
      <c r="F37" s="24">
        <f>SUM(F38:F39)</f>
        <v>50951701.72</v>
      </c>
      <c r="G37" s="24">
        <f t="shared" si="0"/>
        <v>112.58283062009302</v>
      </c>
      <c r="H37" s="45"/>
    </row>
    <row r="38" spans="1:8" ht="75">
      <c r="A38" s="17" t="s">
        <v>72</v>
      </c>
      <c r="B38" s="18" t="s">
        <v>73</v>
      </c>
      <c r="C38" s="37">
        <v>27030240</v>
      </c>
      <c r="D38" s="19">
        <v>32367995.58</v>
      </c>
      <c r="E38" s="20">
        <v>33750602.69</v>
      </c>
      <c r="F38" s="20">
        <v>32624269.7</v>
      </c>
      <c r="G38" s="20">
        <f t="shared" si="0"/>
        <v>120.69544961494978</v>
      </c>
      <c r="H38" s="46" t="s">
        <v>189</v>
      </c>
    </row>
    <row r="39" spans="1:8" ht="31.5">
      <c r="A39" s="17" t="s">
        <v>74</v>
      </c>
      <c r="B39" s="18" t="s">
        <v>75</v>
      </c>
      <c r="C39" s="37">
        <v>18226840</v>
      </c>
      <c r="D39" s="19">
        <v>20441295</v>
      </c>
      <c r="E39" s="20">
        <v>18328133.29</v>
      </c>
      <c r="F39" s="20">
        <v>18327432.02</v>
      </c>
      <c r="G39" s="20">
        <f t="shared" si="0"/>
        <v>100.5518895211677</v>
      </c>
      <c r="H39" s="46"/>
    </row>
    <row r="40" spans="1:8" ht="15.75">
      <c r="A40" s="21" t="s">
        <v>76</v>
      </c>
      <c r="B40" s="22" t="s">
        <v>77</v>
      </c>
      <c r="C40" s="38">
        <f>SUM(C41:C47)</f>
        <v>12929460642.28</v>
      </c>
      <c r="D40" s="23">
        <f>SUM(D41:D47)</f>
        <v>14448116874.410004</v>
      </c>
      <c r="E40" s="24">
        <f>SUM(E41:E47)</f>
        <v>15064905517.380001</v>
      </c>
      <c r="F40" s="24">
        <f>SUM(F41:F47)</f>
        <v>14977510218.460003</v>
      </c>
      <c r="G40" s="24">
        <f t="shared" si="0"/>
        <v>115.84017796908539</v>
      </c>
      <c r="H40" s="45"/>
    </row>
    <row r="41" spans="1:8" ht="90">
      <c r="A41" s="17" t="s">
        <v>78</v>
      </c>
      <c r="B41" s="18" t="s">
        <v>79</v>
      </c>
      <c r="C41" s="37">
        <v>3800078860</v>
      </c>
      <c r="D41" s="19">
        <v>4146472095.62</v>
      </c>
      <c r="E41" s="20">
        <v>4697383549.5</v>
      </c>
      <c r="F41" s="20">
        <v>4692177597.26</v>
      </c>
      <c r="G41" s="20">
        <f t="shared" si="0"/>
        <v>123.47579537494124</v>
      </c>
      <c r="H41" s="46" t="s">
        <v>169</v>
      </c>
    </row>
    <row r="42" spans="1:8" ht="45">
      <c r="A42" s="17" t="s">
        <v>80</v>
      </c>
      <c r="B42" s="18" t="s">
        <v>81</v>
      </c>
      <c r="C42" s="37">
        <v>6682332446.2</v>
      </c>
      <c r="D42" s="19">
        <v>7659386495.92</v>
      </c>
      <c r="E42" s="20">
        <v>7526446534.24</v>
      </c>
      <c r="F42" s="20">
        <v>7514379915.62</v>
      </c>
      <c r="G42" s="20">
        <f t="shared" si="0"/>
        <v>112.451452784172</v>
      </c>
      <c r="H42" s="46" t="s">
        <v>170</v>
      </c>
    </row>
    <row r="43" spans="1:8" ht="128.25" customHeight="1">
      <c r="A43" s="17" t="s">
        <v>82</v>
      </c>
      <c r="B43" s="25" t="s">
        <v>83</v>
      </c>
      <c r="C43" s="37">
        <v>92595250.84</v>
      </c>
      <c r="D43" s="19">
        <v>80475994.04</v>
      </c>
      <c r="E43" s="20">
        <v>85139852.72</v>
      </c>
      <c r="F43" s="20">
        <v>84658174.15</v>
      </c>
      <c r="G43" s="20">
        <f t="shared" si="0"/>
        <v>91.42820326312969</v>
      </c>
      <c r="H43" s="46" t="s">
        <v>172</v>
      </c>
    </row>
    <row r="44" spans="1:8" ht="210">
      <c r="A44" s="17" t="s">
        <v>84</v>
      </c>
      <c r="B44" s="18" t="s">
        <v>85</v>
      </c>
      <c r="C44" s="37">
        <v>1388551094.39</v>
      </c>
      <c r="D44" s="19">
        <v>1542548660.95</v>
      </c>
      <c r="E44" s="20">
        <v>1738429666.54</v>
      </c>
      <c r="F44" s="20">
        <v>1697146006.86</v>
      </c>
      <c r="G44" s="20">
        <f t="shared" si="0"/>
        <v>122.22423890030258</v>
      </c>
      <c r="H44" s="46" t="s">
        <v>190</v>
      </c>
    </row>
    <row r="45" spans="1:8" ht="60">
      <c r="A45" s="17" t="s">
        <v>86</v>
      </c>
      <c r="B45" s="18" t="s">
        <v>87</v>
      </c>
      <c r="C45" s="37">
        <v>200034980.85</v>
      </c>
      <c r="D45" s="19">
        <v>224749189.37</v>
      </c>
      <c r="E45" s="20">
        <v>229254509.65</v>
      </c>
      <c r="F45" s="20">
        <v>224990970.44</v>
      </c>
      <c r="G45" s="20">
        <f t="shared" si="0"/>
        <v>112.47581272233266</v>
      </c>
      <c r="H45" s="46" t="s">
        <v>171</v>
      </c>
    </row>
    <row r="46" spans="1:8" ht="15.75">
      <c r="A46" s="17" t="s">
        <v>88</v>
      </c>
      <c r="B46" s="18" t="s">
        <v>89</v>
      </c>
      <c r="C46" s="37">
        <v>346008300</v>
      </c>
      <c r="D46" s="19">
        <v>353719413.82</v>
      </c>
      <c r="E46" s="20">
        <v>354836855.04</v>
      </c>
      <c r="F46" s="20">
        <v>349460572.29</v>
      </c>
      <c r="G46" s="20">
        <f t="shared" si="0"/>
        <v>100.99774262351511</v>
      </c>
      <c r="H46" s="46"/>
    </row>
    <row r="47" spans="1:8" ht="15.75">
      <c r="A47" s="17" t="s">
        <v>90</v>
      </c>
      <c r="B47" s="18" t="s">
        <v>91</v>
      </c>
      <c r="C47" s="37">
        <v>419859710</v>
      </c>
      <c r="D47" s="19">
        <v>440765024.69</v>
      </c>
      <c r="E47" s="20">
        <v>433414549.69</v>
      </c>
      <c r="F47" s="20">
        <v>414696981.84</v>
      </c>
      <c r="G47" s="20">
        <f t="shared" si="0"/>
        <v>98.77036828325346</v>
      </c>
      <c r="H47" s="46"/>
    </row>
    <row r="48" spans="1:8" ht="24" customHeight="1">
      <c r="A48" s="21" t="s">
        <v>92</v>
      </c>
      <c r="B48" s="22" t="s">
        <v>93</v>
      </c>
      <c r="C48" s="38">
        <f>SUM(C49:C50)</f>
        <v>944207312.92</v>
      </c>
      <c r="D48" s="23">
        <f>SUM(D49:D50)</f>
        <v>1322659417.3999999</v>
      </c>
      <c r="E48" s="24">
        <f>SUM(E49:E50)</f>
        <v>1355831537.3999999</v>
      </c>
      <c r="F48" s="24">
        <f>SUM(F49:F50)</f>
        <v>1323919348</v>
      </c>
      <c r="G48" s="24">
        <f t="shared" si="0"/>
        <v>140.21490088926816</v>
      </c>
      <c r="H48" s="45"/>
    </row>
    <row r="49" spans="1:8" ht="135">
      <c r="A49" s="17" t="s">
        <v>94</v>
      </c>
      <c r="B49" s="18" t="s">
        <v>95</v>
      </c>
      <c r="C49" s="37">
        <v>887809112.92</v>
      </c>
      <c r="D49" s="19">
        <v>1114401944.3</v>
      </c>
      <c r="E49" s="20">
        <v>1158706200.11</v>
      </c>
      <c r="F49" s="20">
        <v>1155582790.62</v>
      </c>
      <c r="G49" s="20">
        <f t="shared" si="0"/>
        <v>130.16117696959583</v>
      </c>
      <c r="H49" s="47" t="s">
        <v>173</v>
      </c>
    </row>
    <row r="50" spans="1:8" ht="39" customHeight="1">
      <c r="A50" s="17" t="s">
        <v>96</v>
      </c>
      <c r="B50" s="18" t="s">
        <v>97</v>
      </c>
      <c r="C50" s="37">
        <v>56398200</v>
      </c>
      <c r="D50" s="19">
        <v>208257473.1</v>
      </c>
      <c r="E50" s="20">
        <v>197125337.29</v>
      </c>
      <c r="F50" s="20">
        <v>168336557.38</v>
      </c>
      <c r="G50" s="20">
        <f t="shared" si="0"/>
        <v>298.47859928153736</v>
      </c>
      <c r="H50" s="46" t="s">
        <v>174</v>
      </c>
    </row>
    <row r="51" spans="1:8" ht="15.75">
      <c r="A51" s="21" t="s">
        <v>98</v>
      </c>
      <c r="B51" s="22" t="s">
        <v>99</v>
      </c>
      <c r="C51" s="38">
        <f>SUM(C52:C57)</f>
        <v>4057935964.0200005</v>
      </c>
      <c r="D51" s="23">
        <f>SUM(D52:D57)</f>
        <v>6131876467.27</v>
      </c>
      <c r="E51" s="24">
        <f>SUM(E52:E57)</f>
        <v>6553379274.81</v>
      </c>
      <c r="F51" s="24">
        <f>SUM(F52:F57)</f>
        <v>6275222203.14</v>
      </c>
      <c r="G51" s="24">
        <f t="shared" si="0"/>
        <v>154.64073999145717</v>
      </c>
      <c r="H51" s="45"/>
    </row>
    <row r="52" spans="1:8" ht="60">
      <c r="A52" s="17" t="s">
        <v>100</v>
      </c>
      <c r="B52" s="18" t="s">
        <v>101</v>
      </c>
      <c r="C52" s="37">
        <v>1533411277.21</v>
      </c>
      <c r="D52" s="19">
        <v>2090744143.44</v>
      </c>
      <c r="E52" s="20">
        <v>2207394719.53</v>
      </c>
      <c r="F52" s="20">
        <v>2129110228.79</v>
      </c>
      <c r="G52" s="20">
        <f t="shared" si="0"/>
        <v>138.8479568680268</v>
      </c>
      <c r="H52" s="46" t="s">
        <v>175</v>
      </c>
    </row>
    <row r="53" spans="1:8" ht="90">
      <c r="A53" s="17" t="s">
        <v>102</v>
      </c>
      <c r="B53" s="18" t="s">
        <v>103</v>
      </c>
      <c r="C53" s="37">
        <v>416947810.09</v>
      </c>
      <c r="D53" s="19">
        <v>610343586.48</v>
      </c>
      <c r="E53" s="20">
        <v>667532194.25</v>
      </c>
      <c r="F53" s="20">
        <v>629318897.68</v>
      </c>
      <c r="G53" s="20">
        <f t="shared" si="0"/>
        <v>150.93469313201544</v>
      </c>
      <c r="H53" s="46" t="s">
        <v>183</v>
      </c>
    </row>
    <row r="54" spans="1:8" ht="75">
      <c r="A54" s="17" t="s">
        <v>104</v>
      </c>
      <c r="B54" s="18" t="s">
        <v>105</v>
      </c>
      <c r="C54" s="37">
        <v>35255169.96</v>
      </c>
      <c r="D54" s="19">
        <v>87512557.64</v>
      </c>
      <c r="E54" s="20">
        <v>88315805.41</v>
      </c>
      <c r="F54" s="20">
        <v>67367205.65</v>
      </c>
      <c r="G54" s="20">
        <f t="shared" si="0"/>
        <v>191.0846146152007</v>
      </c>
      <c r="H54" s="50" t="s">
        <v>176</v>
      </c>
    </row>
    <row r="55" spans="1:8" ht="60">
      <c r="A55" s="17" t="s">
        <v>106</v>
      </c>
      <c r="B55" s="18" t="s">
        <v>107</v>
      </c>
      <c r="C55" s="37">
        <v>134846731</v>
      </c>
      <c r="D55" s="19">
        <v>175177794.48</v>
      </c>
      <c r="E55" s="20">
        <v>185062451.99</v>
      </c>
      <c r="F55" s="20">
        <v>170424052.51</v>
      </c>
      <c r="G55" s="20">
        <f t="shared" si="0"/>
        <v>126.38352538928066</v>
      </c>
      <c r="H55" s="51" t="s">
        <v>177</v>
      </c>
    </row>
    <row r="56" spans="1:8" ht="47.25">
      <c r="A56" s="17" t="s">
        <v>108</v>
      </c>
      <c r="B56" s="18" t="s">
        <v>109</v>
      </c>
      <c r="C56" s="37">
        <v>97664750</v>
      </c>
      <c r="D56" s="19">
        <v>102595145</v>
      </c>
      <c r="E56" s="20">
        <v>102595145</v>
      </c>
      <c r="F56" s="20">
        <v>102493060</v>
      </c>
      <c r="G56" s="20">
        <f t="shared" si="0"/>
        <v>104.94375913520486</v>
      </c>
      <c r="H56" s="53" t="s">
        <v>192</v>
      </c>
    </row>
    <row r="57" spans="1:8" ht="180">
      <c r="A57" s="17" t="s">
        <v>110</v>
      </c>
      <c r="B57" s="18" t="s">
        <v>111</v>
      </c>
      <c r="C57" s="37">
        <v>1839810225.76</v>
      </c>
      <c r="D57" s="19">
        <v>3065503240.23</v>
      </c>
      <c r="E57" s="20">
        <v>3302478958.63</v>
      </c>
      <c r="F57" s="20">
        <v>3176508758.51</v>
      </c>
      <c r="G57" s="20">
        <f t="shared" si="0"/>
        <v>172.6541528052345</v>
      </c>
      <c r="H57" s="52" t="s">
        <v>191</v>
      </c>
    </row>
    <row r="58" spans="1:8" ht="24" customHeight="1">
      <c r="A58" s="21" t="s">
        <v>112</v>
      </c>
      <c r="B58" s="22" t="s">
        <v>113</v>
      </c>
      <c r="C58" s="38">
        <f>SUM(C59:C63)</f>
        <v>13748073308</v>
      </c>
      <c r="D58" s="23">
        <f>SUM(D59:D63)</f>
        <v>13582256450.64</v>
      </c>
      <c r="E58" s="24">
        <f>SUM(E59:E63)</f>
        <v>13663479201.689999</v>
      </c>
      <c r="F58" s="24">
        <f>SUM(F59:F63)</f>
        <v>13299959444.39</v>
      </c>
      <c r="G58" s="24">
        <f t="shared" si="0"/>
        <v>96.74053335641408</v>
      </c>
      <c r="H58" s="45"/>
    </row>
    <row r="59" spans="1:8" ht="15.75">
      <c r="A59" s="17" t="s">
        <v>114</v>
      </c>
      <c r="B59" s="18" t="s">
        <v>115</v>
      </c>
      <c r="C59" s="37">
        <v>388502152</v>
      </c>
      <c r="D59" s="19">
        <v>384942143.83</v>
      </c>
      <c r="E59" s="20">
        <v>384534200.14</v>
      </c>
      <c r="F59" s="20">
        <v>382720231.12</v>
      </c>
      <c r="G59" s="20">
        <f t="shared" si="0"/>
        <v>98.51174032106778</v>
      </c>
      <c r="H59" s="42"/>
    </row>
    <row r="60" spans="1:8" ht="15.75">
      <c r="A60" s="17" t="s">
        <v>116</v>
      </c>
      <c r="B60" s="18" t="s">
        <v>117</v>
      </c>
      <c r="C60" s="37">
        <v>1660092965</v>
      </c>
      <c r="D60" s="19">
        <v>1693050617.92</v>
      </c>
      <c r="E60" s="20">
        <v>1742199080.09</v>
      </c>
      <c r="F60" s="20">
        <v>1730832397.27</v>
      </c>
      <c r="G60" s="20">
        <f t="shared" si="0"/>
        <v>104.26117294401041</v>
      </c>
      <c r="H60" s="42"/>
    </row>
    <row r="61" spans="1:8" ht="45">
      <c r="A61" s="17" t="s">
        <v>118</v>
      </c>
      <c r="B61" s="18" t="s">
        <v>119</v>
      </c>
      <c r="C61" s="37">
        <v>9401133107</v>
      </c>
      <c r="D61" s="19">
        <v>8890535266.61</v>
      </c>
      <c r="E61" s="20">
        <v>8904358803</v>
      </c>
      <c r="F61" s="20">
        <v>8691644769.91</v>
      </c>
      <c r="G61" s="20">
        <f t="shared" si="0"/>
        <v>92.45316145389197</v>
      </c>
      <c r="H61" s="46" t="s">
        <v>178</v>
      </c>
    </row>
    <row r="62" spans="1:8" ht="15.75">
      <c r="A62" s="17" t="s">
        <v>120</v>
      </c>
      <c r="B62" s="18" t="s">
        <v>121</v>
      </c>
      <c r="C62" s="37">
        <v>1763260867</v>
      </c>
      <c r="D62" s="19">
        <v>1884550454.37</v>
      </c>
      <c r="E62" s="20">
        <v>1910876499.25</v>
      </c>
      <c r="F62" s="20">
        <v>1790212445.28</v>
      </c>
      <c r="G62" s="20">
        <f t="shared" si="0"/>
        <v>101.52850770889366</v>
      </c>
      <c r="H62" s="46"/>
    </row>
    <row r="63" spans="1:8" ht="45">
      <c r="A63" s="17" t="s">
        <v>122</v>
      </c>
      <c r="B63" s="18" t="s">
        <v>123</v>
      </c>
      <c r="C63" s="37">
        <v>535084217</v>
      </c>
      <c r="D63" s="19">
        <v>729177967.91</v>
      </c>
      <c r="E63" s="20">
        <v>721510619.21</v>
      </c>
      <c r="F63" s="20">
        <v>704549600.81</v>
      </c>
      <c r="G63" s="20">
        <f t="shared" si="0"/>
        <v>131.67078721927618</v>
      </c>
      <c r="H63" s="46" t="s">
        <v>180</v>
      </c>
    </row>
    <row r="64" spans="1:8" ht="21.75" customHeight="1">
      <c r="A64" s="21" t="s">
        <v>124</v>
      </c>
      <c r="B64" s="22" t="s">
        <v>125</v>
      </c>
      <c r="C64" s="38">
        <f>SUM(C65:C68)</f>
        <v>2773102195</v>
      </c>
      <c r="D64" s="23">
        <f>SUM(D65:D68)</f>
        <v>2412650103.8199997</v>
      </c>
      <c r="E64" s="24">
        <f>SUM(E65:E68)</f>
        <v>2414693881.88</v>
      </c>
      <c r="F64" s="24">
        <f>SUM(F65:F68)</f>
        <v>2209763022.3199997</v>
      </c>
      <c r="G64" s="24">
        <f t="shared" si="0"/>
        <v>79.6855963802661</v>
      </c>
      <c r="H64" s="45"/>
    </row>
    <row r="65" spans="1:8" ht="45">
      <c r="A65" s="17" t="s">
        <v>126</v>
      </c>
      <c r="B65" s="18" t="s">
        <v>127</v>
      </c>
      <c r="C65" s="37">
        <v>49565052</v>
      </c>
      <c r="D65" s="19">
        <v>65958001.84</v>
      </c>
      <c r="E65" s="20">
        <v>67220174.21</v>
      </c>
      <c r="F65" s="20">
        <v>66664865.78</v>
      </c>
      <c r="G65" s="20">
        <f t="shared" si="0"/>
        <v>134.49973941316554</v>
      </c>
      <c r="H65" s="46" t="s">
        <v>179</v>
      </c>
    </row>
    <row r="66" spans="1:8" ht="45">
      <c r="A66" s="17" t="s">
        <v>128</v>
      </c>
      <c r="B66" s="18" t="s">
        <v>129</v>
      </c>
      <c r="C66" s="37">
        <v>1927859507</v>
      </c>
      <c r="D66" s="19">
        <v>1565790134.23</v>
      </c>
      <c r="E66" s="20">
        <v>1572775733.15</v>
      </c>
      <c r="F66" s="20">
        <v>1370211015.5</v>
      </c>
      <c r="G66" s="20">
        <f t="shared" si="0"/>
        <v>71.07421523844476</v>
      </c>
      <c r="H66" s="46" t="s">
        <v>184</v>
      </c>
    </row>
    <row r="67" spans="1:8" ht="15.75">
      <c r="A67" s="17" t="s">
        <v>130</v>
      </c>
      <c r="B67" s="18" t="s">
        <v>131</v>
      </c>
      <c r="C67" s="37">
        <v>740835723</v>
      </c>
      <c r="D67" s="19">
        <v>727818026.75</v>
      </c>
      <c r="E67" s="20">
        <v>721614033.52</v>
      </c>
      <c r="F67" s="20">
        <v>720172800.07</v>
      </c>
      <c r="G67" s="20">
        <f t="shared" si="0"/>
        <v>97.21086304446473</v>
      </c>
      <c r="H67" s="42"/>
    </row>
    <row r="68" spans="1:8" ht="31.5">
      <c r="A68" s="17" t="s">
        <v>132</v>
      </c>
      <c r="B68" s="18" t="s">
        <v>133</v>
      </c>
      <c r="C68" s="37">
        <v>54841913</v>
      </c>
      <c r="D68" s="19">
        <v>53083941</v>
      </c>
      <c r="E68" s="20">
        <v>53083941</v>
      </c>
      <c r="F68" s="20">
        <v>52714340.97</v>
      </c>
      <c r="G68" s="20">
        <f t="shared" si="0"/>
        <v>96.12053644080576</v>
      </c>
      <c r="H68" s="46"/>
    </row>
    <row r="69" spans="1:8" ht="15.75">
      <c r="A69" s="21" t="s">
        <v>134</v>
      </c>
      <c r="B69" s="22" t="s">
        <v>135</v>
      </c>
      <c r="C69" s="38">
        <f>SUM(C70:C72)</f>
        <v>247155400</v>
      </c>
      <c r="D69" s="23">
        <f>SUM(D70:D72)</f>
        <v>350074558</v>
      </c>
      <c r="E69" s="24">
        <f>SUM(E70:E72)</f>
        <v>346266102</v>
      </c>
      <c r="F69" s="24">
        <f>SUM(F70:F72)</f>
        <v>346262723.20000005</v>
      </c>
      <c r="G69" s="24">
        <f t="shared" si="0"/>
        <v>140.09919394842277</v>
      </c>
      <c r="H69" s="42"/>
    </row>
    <row r="70" spans="1:8" ht="90">
      <c r="A70" s="17" t="s">
        <v>136</v>
      </c>
      <c r="B70" s="18" t="s">
        <v>137</v>
      </c>
      <c r="C70" s="37">
        <v>179257100</v>
      </c>
      <c r="D70" s="19">
        <v>218757100</v>
      </c>
      <c r="E70" s="20">
        <v>218757100</v>
      </c>
      <c r="F70" s="20">
        <v>218754240</v>
      </c>
      <c r="G70" s="20">
        <f t="shared" si="0"/>
        <v>122.03379391945981</v>
      </c>
      <c r="H70" s="46" t="s">
        <v>167</v>
      </c>
    </row>
    <row r="71" spans="1:8" ht="105">
      <c r="A71" s="17" t="s">
        <v>138</v>
      </c>
      <c r="B71" s="18" t="s">
        <v>139</v>
      </c>
      <c r="C71" s="37">
        <v>60998300</v>
      </c>
      <c r="D71" s="19">
        <v>121209694.8</v>
      </c>
      <c r="E71" s="20">
        <v>117402738.8</v>
      </c>
      <c r="F71" s="20">
        <v>117402240.84</v>
      </c>
      <c r="G71" s="20">
        <f aca="true" t="shared" si="1" ref="G71:G78">F71/C71*100</f>
        <v>192.4680537654328</v>
      </c>
      <c r="H71" s="46" t="s">
        <v>193</v>
      </c>
    </row>
    <row r="72" spans="1:8" ht="75">
      <c r="A72" s="17" t="s">
        <v>140</v>
      </c>
      <c r="B72" s="18" t="s">
        <v>141</v>
      </c>
      <c r="C72" s="37">
        <v>6900000</v>
      </c>
      <c r="D72" s="19">
        <v>10107763.2</v>
      </c>
      <c r="E72" s="20">
        <v>10106263.2</v>
      </c>
      <c r="F72" s="20">
        <v>10106242.36</v>
      </c>
      <c r="G72" s="20">
        <f t="shared" si="1"/>
        <v>146.46728057971015</v>
      </c>
      <c r="H72" s="46" t="s">
        <v>198</v>
      </c>
    </row>
    <row r="73" spans="1:8" ht="31.5">
      <c r="A73" s="21" t="s">
        <v>142</v>
      </c>
      <c r="B73" s="22" t="s">
        <v>143</v>
      </c>
      <c r="C73" s="38">
        <f>SUM(C74)</f>
        <v>29124442.24</v>
      </c>
      <c r="D73" s="23">
        <f>SUM(D74)</f>
        <v>28261428.54</v>
      </c>
      <c r="E73" s="24">
        <f>SUM(E74)</f>
        <v>28261428.54</v>
      </c>
      <c r="F73" s="24">
        <f>SUM(F74)</f>
        <v>28261428.54</v>
      </c>
      <c r="G73" s="24">
        <f t="shared" si="1"/>
        <v>97.03680608580129</v>
      </c>
      <c r="H73" s="45"/>
    </row>
    <row r="74" spans="1:8" ht="31.5">
      <c r="A74" s="17" t="s">
        <v>144</v>
      </c>
      <c r="B74" s="18" t="s">
        <v>145</v>
      </c>
      <c r="C74" s="37">
        <v>29124442.24</v>
      </c>
      <c r="D74" s="19">
        <v>28261428.54</v>
      </c>
      <c r="E74" s="20">
        <v>28261428.54</v>
      </c>
      <c r="F74" s="20">
        <v>28261428.54</v>
      </c>
      <c r="G74" s="20">
        <f t="shared" si="1"/>
        <v>97.03680608580129</v>
      </c>
      <c r="H74" s="42"/>
    </row>
    <row r="75" spans="1:8" ht="47.25">
      <c r="A75" s="21" t="s">
        <v>146</v>
      </c>
      <c r="B75" s="22" t="s">
        <v>147</v>
      </c>
      <c r="C75" s="38">
        <f>SUM(C76:C78)</f>
        <v>4658861600</v>
      </c>
      <c r="D75" s="23">
        <f>SUM(D76:D78)</f>
        <v>4239060531.27</v>
      </c>
      <c r="E75" s="24">
        <f>SUM(E76:E78)</f>
        <v>4863291561.62</v>
      </c>
      <c r="F75" s="24">
        <f>SUM(F76:F78)</f>
        <v>4709142724.08</v>
      </c>
      <c r="G75" s="24">
        <f t="shared" si="1"/>
        <v>101.07925773283328</v>
      </c>
      <c r="H75" s="45"/>
    </row>
    <row r="76" spans="1:8" ht="47.25">
      <c r="A76" s="17" t="s">
        <v>148</v>
      </c>
      <c r="B76" s="18" t="s">
        <v>149</v>
      </c>
      <c r="C76" s="37">
        <v>797109700</v>
      </c>
      <c r="D76" s="19">
        <v>797109700</v>
      </c>
      <c r="E76" s="20">
        <v>797109700</v>
      </c>
      <c r="F76" s="20">
        <v>797109700</v>
      </c>
      <c r="G76" s="20">
        <f t="shared" si="1"/>
        <v>100</v>
      </c>
      <c r="H76" s="42"/>
    </row>
    <row r="77" spans="1:8" ht="75">
      <c r="A77" s="17" t="s">
        <v>150</v>
      </c>
      <c r="B77" s="18" t="s">
        <v>151</v>
      </c>
      <c r="C77" s="37">
        <v>168730000</v>
      </c>
      <c r="D77" s="19">
        <v>93024701.38</v>
      </c>
      <c r="E77" s="20">
        <v>93024701.38</v>
      </c>
      <c r="F77" s="20">
        <v>93024701.38</v>
      </c>
      <c r="G77" s="20">
        <f t="shared" si="1"/>
        <v>55.13228316244888</v>
      </c>
      <c r="H77" s="46" t="s">
        <v>168</v>
      </c>
    </row>
    <row r="78" spans="1:8" ht="32.25" thickBot="1">
      <c r="A78" s="26" t="s">
        <v>152</v>
      </c>
      <c r="B78" s="27" t="s">
        <v>153</v>
      </c>
      <c r="C78" s="39">
        <v>3693021900</v>
      </c>
      <c r="D78" s="28">
        <v>3348926129.89</v>
      </c>
      <c r="E78" s="29">
        <v>3973157160.24</v>
      </c>
      <c r="F78" s="30">
        <v>3819008322.7</v>
      </c>
      <c r="G78" s="20">
        <f t="shared" si="1"/>
        <v>103.41147239608841</v>
      </c>
      <c r="H78" s="46"/>
    </row>
    <row r="79" spans="1:8" s="35" customFormat="1" ht="24.75" customHeight="1" thickBot="1">
      <c r="A79" s="31" t="s">
        <v>154</v>
      </c>
      <c r="B79" s="32" t="s">
        <v>0</v>
      </c>
      <c r="C79" s="40">
        <f>C5+C15+C17+C22+C32+C37+C40+C48+C51+C58+C64+C69+C73+C75</f>
        <v>61713480519.41999</v>
      </c>
      <c r="D79" s="33">
        <f>D5+D15+D17+D22+D32+D37+D40+D48+D51+D58+D64+D69+D73+D75</f>
        <v>71121753220.25002</v>
      </c>
      <c r="E79" s="33">
        <f>E5+E15+E17+E22+E32+E37+E40+E48+E51+E58+E64+E69+E73+E75</f>
        <v>73815895572.73997</v>
      </c>
      <c r="F79" s="33">
        <f>F5+F15+F17+F22+F32+F37+F40+F48+F51+F58+F64+F69+F73+F75</f>
        <v>68037603484.9</v>
      </c>
      <c r="G79" s="34">
        <f>F79/D79*100</f>
        <v>95.66356340260762</v>
      </c>
      <c r="H79" s="34"/>
    </row>
  </sheetData>
  <sheetProtection/>
  <mergeCells count="1">
    <mergeCell ref="A1:H1"/>
  </mergeCells>
  <printOptions horizontalCentered="1"/>
  <pageMargins left="0.1968503937007874" right="0.1968503937007874" top="0.3937007874015748" bottom="0.1968503937007874" header="0.1968503937007874" footer="0"/>
  <pageSetup firstPageNumber="1" useFirstPageNumber="1" horizontalDpi="600" verticalDpi="600" orientation="landscape" paperSize="9" scale="6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 EV.</dc:creator>
  <cp:keywords/>
  <dc:description/>
  <cp:lastModifiedBy>shestunina_dv</cp:lastModifiedBy>
  <cp:lastPrinted>2020-06-03T10:56:15Z</cp:lastPrinted>
  <dcterms:created xsi:type="dcterms:W3CDTF">2019-05-15T15:20:00Z</dcterms:created>
  <dcterms:modified xsi:type="dcterms:W3CDTF">2020-06-03T10:56:25Z</dcterms:modified>
  <cp:category/>
  <cp:version/>
  <cp:contentType/>
  <cp:contentStatus/>
</cp:coreProperties>
</file>